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30"/>
  <workbookPr defaultThemeVersion="166925"/>
  <bookViews>
    <workbookView xWindow="65416" yWindow="65416" windowWidth="29040" windowHeight="1584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<sst xmlns="http://schemas.openxmlformats.org/spreadsheetml/2006/main" count="64" uniqueCount="48">
  <si>
    <t>Item Number</t>
  </si>
  <si>
    <t>Products</t>
  </si>
  <si>
    <t>Density</t>
  </si>
  <si>
    <t>ISO 500lb</t>
  </si>
  <si>
    <t>ISO 551lb</t>
  </si>
  <si>
    <t>SealTite PRO Open Cell</t>
  </si>
  <si>
    <t>210002-000-P-DR09</t>
  </si>
  <si>
    <t>0.5pcf</t>
  </si>
  <si>
    <t>210000-000-P-DR09</t>
  </si>
  <si>
    <t>SealTite PRO High Yield</t>
  </si>
  <si>
    <t>210007-000-P-DR09</t>
  </si>
  <si>
    <t>SealTite PRO OCX</t>
  </si>
  <si>
    <t>210005-000-P-DR09</t>
  </si>
  <si>
    <t>SealTite PRO No Trim 21</t>
  </si>
  <si>
    <t>0.75pcf</t>
  </si>
  <si>
    <t>210010-000-P-DR09</t>
  </si>
  <si>
    <t>SealTite PRO No Mix</t>
  </si>
  <si>
    <t>SealTite PRO Closed Cell</t>
  </si>
  <si>
    <t>210015-000-P-DR22</t>
  </si>
  <si>
    <r>
      <t>Regular 50</t>
    </r>
    <r>
      <rPr>
        <sz val="9"/>
        <color theme="1"/>
        <rFont val="Arial"/>
        <family val="2"/>
      </rPr>
      <t>º</t>
    </r>
    <r>
      <rPr>
        <sz val="9"/>
        <color theme="1"/>
        <rFont val="Calibri"/>
        <family val="2"/>
        <scheme val="minor"/>
      </rPr>
      <t xml:space="preserve"> - 120</t>
    </r>
    <r>
      <rPr>
        <sz val="9"/>
        <color theme="1"/>
        <rFont val="Arial"/>
        <family val="2"/>
      </rPr>
      <t>º</t>
    </r>
  </si>
  <si>
    <t>2.0pcf</t>
  </si>
  <si>
    <t>210018-000-P-DR22</t>
  </si>
  <si>
    <r>
      <t>Winter 25</t>
    </r>
    <r>
      <rPr>
        <sz val="9"/>
        <color theme="1"/>
        <rFont val="Arial"/>
        <family val="2"/>
      </rPr>
      <t>º</t>
    </r>
    <r>
      <rPr>
        <sz val="9"/>
        <color theme="1"/>
        <rFont val="Calibri"/>
        <family val="2"/>
        <scheme val="minor"/>
      </rPr>
      <t xml:space="preserve"> - 70</t>
    </r>
    <r>
      <rPr>
        <sz val="9"/>
        <color theme="1"/>
        <rFont val="Arial"/>
        <family val="2"/>
      </rPr>
      <t>º</t>
    </r>
  </si>
  <si>
    <t>210012-000-P-DR22</t>
  </si>
  <si>
    <r>
      <t>Artic 15</t>
    </r>
    <r>
      <rPr>
        <sz val="9"/>
        <color theme="1"/>
        <rFont val="Arial"/>
        <family val="2"/>
      </rPr>
      <t>º</t>
    </r>
    <r>
      <rPr>
        <sz val="9"/>
        <color theme="1"/>
        <rFont val="Calibri"/>
        <family val="2"/>
        <scheme val="minor"/>
      </rPr>
      <t xml:space="preserve"> - 50</t>
    </r>
    <r>
      <rPr>
        <sz val="9"/>
        <color theme="1"/>
        <rFont val="Arial"/>
        <family val="2"/>
      </rPr>
      <t>º</t>
    </r>
  </si>
  <si>
    <t>SealTite PRO One Zero</t>
  </si>
  <si>
    <t>210022-000-P-DR22</t>
  </si>
  <si>
    <t>Regular 50º - 120º</t>
  </si>
  <si>
    <t>210025-000-P-DR22</t>
  </si>
  <si>
    <t>Winter 25º - 70º</t>
  </si>
  <si>
    <t>ISO</t>
  </si>
  <si>
    <t>Viscosity</t>
  </si>
  <si>
    <t>Specific Gravity</t>
  </si>
  <si>
    <t>lbs/Gal</t>
  </si>
  <si>
    <t>Drum Weight</t>
  </si>
  <si>
    <t>Inches in a Drum</t>
  </si>
  <si>
    <t>Gallons in a Drum</t>
  </si>
  <si>
    <t>Extra A Gallons</t>
  </si>
  <si>
    <t>Extra B Gallons</t>
  </si>
  <si>
    <r>
      <t>75</t>
    </r>
    <r>
      <rPr>
        <sz val="9"/>
        <color theme="1"/>
        <rFont val="Calibri"/>
        <family val="2"/>
      </rPr>
      <t>°</t>
    </r>
  </si>
  <si>
    <t>500 ISO</t>
  </si>
  <si>
    <t>551 ISO</t>
  </si>
  <si>
    <t>100-120cps</t>
  </si>
  <si>
    <t>150-250cps</t>
  </si>
  <si>
    <t>700-900cps</t>
  </si>
  <si>
    <t>200-300cps</t>
  </si>
  <si>
    <t>600-700cps</t>
  </si>
  <si>
    <t>SealTite 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</si>
</sst>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3" fillId="2" borderId="2" xfId="0" applyFont="1" applyFill="1" applyBorder="1"/>
    <xf numFmtId="0" fontId="8" fillId="2" borderId="1" xfId="0" applyFont="1" applyFill="1" applyBorder="1"/>
    <xf numFmtId="0" fontId="3" fillId="2" borderId="3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4" xfId="0" applyNumberFormat="1" applyFon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3" fillId="4" borderId="8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165" fontId="3" fillId="4" borderId="10" xfId="0" applyNumberFormat="1" applyFont="1" applyFill="1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/>
    <xf numFmtId="0" fontId="3" fillId="2" borderId="8" xfId="0" applyFont="1" applyFill="1" applyBorder="1"/>
    <xf numFmtId="0" fontId="3" fillId="2" borderId="4" xfId="0" applyFont="1" applyFill="1" applyBorder="1"/>
    <xf numFmtId="0" fontId="3" fillId="2" borderId="9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2" fontId="3" fillId="5" borderId="8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2" fontId="3" fillId="5" borderId="8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left"/>
    </xf>
    <xf numFmtId="164" fontId="3" fillId="2" borderId="4" xfId="0" applyNumberFormat="1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2" fontId="3" fillId="2" borderId="4" xfId="0" applyNumberFormat="1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2" fontId="3" fillId="2" borderId="8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0" fillId="0" borderId="0" xfId="0" applyNumberFormat="1"/>
    <xf numFmtId="1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EDD6C-B36D-4DE1-8703-16A2D42E00BC}">
  <dimension ref="A1:P22"/>
  <sheetViews>
    <sheetView tabSelected="1" workbookViewId="0" topLeftCell="A1">
      <selection activeCell="N9" sqref="N9:P9"/>
    </sheetView>
  </sheetViews>
  <sheetFormatPr defaultColWidth="9.140625" defaultRowHeight="15"/>
  <cols>
    <col min="1" max="1" width="15.140625" style="0" customWidth="1"/>
    <col min="2" max="2" width="24.140625" style="0" customWidth="1"/>
    <col min="4" max="4" width="11.8515625" style="0" customWidth="1"/>
    <col min="12" max="12" width="9.421875" style="0" customWidth="1"/>
    <col min="13" max="13" width="10.28125" style="0" customWidth="1"/>
    <col min="16" max="16" width="14.140625" style="0" bestFit="1" customWidth="1"/>
  </cols>
  <sheetData>
    <row r="1" ht="45.6" customHeight="1" thickBot="1">
      <c r="A1" s="1" t="s">
        <v>47</v>
      </c>
    </row>
    <row r="2" spans="1:13" ht="24.75" thickTop="1">
      <c r="A2" s="2" t="s">
        <v>0</v>
      </c>
      <c r="B2" s="2" t="s">
        <v>1</v>
      </c>
      <c r="C2" s="3" t="s">
        <v>2</v>
      </c>
      <c r="D2" s="2" t="s">
        <v>31</v>
      </c>
      <c r="E2" s="23" t="s">
        <v>32</v>
      </c>
      <c r="F2" s="2" t="s">
        <v>33</v>
      </c>
      <c r="G2" s="23" t="s">
        <v>34</v>
      </c>
      <c r="H2" s="23" t="s">
        <v>35</v>
      </c>
      <c r="I2" s="24" t="s">
        <v>36</v>
      </c>
      <c r="J2" s="25" t="s">
        <v>37</v>
      </c>
      <c r="K2" s="26" t="s">
        <v>38</v>
      </c>
      <c r="L2" s="25" t="s">
        <v>37</v>
      </c>
      <c r="M2" s="27" t="s">
        <v>38</v>
      </c>
    </row>
    <row r="3" spans="1:13" ht="15.75">
      <c r="A3" s="19"/>
      <c r="B3" s="20" t="s">
        <v>30</v>
      </c>
      <c r="C3" s="5"/>
      <c r="D3" s="4"/>
      <c r="E3" s="4" t="s">
        <v>39</v>
      </c>
      <c r="F3" s="28"/>
      <c r="G3" s="4"/>
      <c r="H3" s="29"/>
      <c r="I3" s="30"/>
      <c r="J3" s="73" t="s">
        <v>40</v>
      </c>
      <c r="K3" s="74"/>
      <c r="L3" s="75" t="s">
        <v>41</v>
      </c>
      <c r="M3" s="76"/>
    </row>
    <row r="4" spans="1:13" ht="15">
      <c r="A4" s="19"/>
      <c r="B4" s="21" t="s">
        <v>3</v>
      </c>
      <c r="C4" s="5"/>
      <c r="D4" s="5"/>
      <c r="E4" s="5">
        <v>1.23</v>
      </c>
      <c r="F4" s="5">
        <f aca="true" t="shared" si="0" ref="F4">E4*8.34</f>
        <v>10.2582</v>
      </c>
      <c r="G4" s="31">
        <v>500</v>
      </c>
      <c r="H4" s="32">
        <f aca="true" t="shared" si="1" ref="H4">I4/1.72</f>
        <v>28.33807826115738</v>
      </c>
      <c r="I4" s="30">
        <f aca="true" t="shared" si="2" ref="I4">G4/F4</f>
        <v>48.741494609190696</v>
      </c>
      <c r="J4" s="33"/>
      <c r="K4" s="34"/>
      <c r="L4" s="35"/>
      <c r="M4" s="36"/>
    </row>
    <row r="5" spans="1:13" ht="15">
      <c r="A5" s="22"/>
      <c r="B5" s="21" t="s">
        <v>4</v>
      </c>
      <c r="C5" s="5"/>
      <c r="D5" s="37"/>
      <c r="E5" s="38"/>
      <c r="F5" s="39"/>
      <c r="G5" s="31">
        <v>551</v>
      </c>
      <c r="H5" s="32">
        <v>30.94</v>
      </c>
      <c r="I5" s="30">
        <v>53.22</v>
      </c>
      <c r="J5" s="33"/>
      <c r="K5" s="34"/>
      <c r="L5" s="40"/>
      <c r="M5" s="41"/>
    </row>
    <row r="6" spans="1:13" ht="15.75">
      <c r="A6" s="6"/>
      <c r="B6" s="7" t="s">
        <v>5</v>
      </c>
      <c r="C6" s="8"/>
      <c r="D6" s="6"/>
      <c r="E6" s="6"/>
      <c r="F6" s="42"/>
      <c r="G6" s="6"/>
      <c r="H6" s="43"/>
      <c r="I6" s="44"/>
      <c r="J6" s="45"/>
      <c r="K6" s="46"/>
      <c r="L6" s="40"/>
      <c r="M6" s="47"/>
    </row>
    <row r="7" spans="1:13" ht="18.75">
      <c r="A7" s="6"/>
      <c r="B7" s="9"/>
      <c r="C7" s="8"/>
      <c r="D7" s="6"/>
      <c r="E7" s="6"/>
      <c r="F7" s="42"/>
      <c r="G7" s="6"/>
      <c r="H7" s="43"/>
      <c r="I7" s="44"/>
      <c r="J7" s="45"/>
      <c r="K7" s="46"/>
      <c r="L7" s="40"/>
      <c r="M7" s="47"/>
    </row>
    <row r="8" spans="1:13" ht="15">
      <c r="A8" s="10" t="s">
        <v>6</v>
      </c>
      <c r="B8" s="11" t="s">
        <v>5</v>
      </c>
      <c r="C8" s="12" t="s">
        <v>7</v>
      </c>
      <c r="D8" s="14" t="s">
        <v>42</v>
      </c>
      <c r="E8" s="48">
        <v>1.12</v>
      </c>
      <c r="F8" s="49">
        <f>E8*8.34</f>
        <v>9.340800000000002</v>
      </c>
      <c r="G8" s="14">
        <v>475</v>
      </c>
      <c r="H8" s="50">
        <f>I8/1.72</f>
        <v>29.56521825728785</v>
      </c>
      <c r="I8" s="51">
        <f>G8/F8</f>
        <v>50.8521754025351</v>
      </c>
      <c r="J8" s="52"/>
      <c r="K8" s="51">
        <f>SUM(I8-I4)</f>
        <v>2.1106807933444074</v>
      </c>
      <c r="L8" s="53">
        <f>SUM(I5-I8)</f>
        <v>2.367824597464896</v>
      </c>
      <c r="M8" s="54"/>
    </row>
    <row r="9" spans="1:16" ht="15">
      <c r="A9" s="10" t="s">
        <v>8</v>
      </c>
      <c r="B9" s="13" t="s">
        <v>9</v>
      </c>
      <c r="C9" s="12" t="s">
        <v>7</v>
      </c>
      <c r="D9" s="6" t="s">
        <v>43</v>
      </c>
      <c r="E9" s="55">
        <f>F9/8.34</f>
        <v>1.1046762589928056</v>
      </c>
      <c r="F9" s="42">
        <v>9.213</v>
      </c>
      <c r="G9" s="6">
        <v>475</v>
      </c>
      <c r="H9" s="43">
        <f>I9/1.72</f>
        <v>29.975338184920705</v>
      </c>
      <c r="I9" s="51">
        <f>G9/F9</f>
        <v>51.55758167806361</v>
      </c>
      <c r="J9" s="52"/>
      <c r="K9" s="51">
        <f>SUM(I9-I4)</f>
        <v>2.8160870688729176</v>
      </c>
      <c r="L9" s="53">
        <f>SUM(I5-I9)</f>
        <v>1.6624183219363857</v>
      </c>
      <c r="M9" s="47"/>
      <c r="N9" s="77"/>
      <c r="P9" s="78"/>
    </row>
    <row r="10" spans="1:13" ht="15">
      <c r="A10" s="10" t="s">
        <v>10</v>
      </c>
      <c r="B10" s="13" t="s">
        <v>11</v>
      </c>
      <c r="C10" s="12" t="s">
        <v>7</v>
      </c>
      <c r="D10" s="6" t="s">
        <v>44</v>
      </c>
      <c r="E10" s="55">
        <f>F10/8.34</f>
        <v>1.163189448441247</v>
      </c>
      <c r="F10" s="42">
        <v>9.701</v>
      </c>
      <c r="G10" s="6">
        <v>500</v>
      </c>
      <c r="H10" s="43">
        <f>I10/1.72</f>
        <v>29.965743162416725</v>
      </c>
      <c r="I10" s="51">
        <f>G10/F10</f>
        <v>51.541078239356764</v>
      </c>
      <c r="J10" s="52"/>
      <c r="K10" s="51">
        <f>SUM(I10-I4)</f>
        <v>2.799583630166069</v>
      </c>
      <c r="L10" s="53">
        <f>SUM(I5-I10)</f>
        <v>1.6789217606432345</v>
      </c>
      <c r="M10" s="47"/>
    </row>
    <row r="11" spans="1:13" ht="15">
      <c r="A11" s="10" t="s">
        <v>12</v>
      </c>
      <c r="B11" s="13" t="s">
        <v>13</v>
      </c>
      <c r="C11" s="14" t="s">
        <v>14</v>
      </c>
      <c r="D11" s="56" t="s">
        <v>45</v>
      </c>
      <c r="E11" s="14">
        <v>1.155</v>
      </c>
      <c r="F11" s="42">
        <f>E11*8.34</f>
        <v>9.6327</v>
      </c>
      <c r="G11" s="6">
        <v>478</v>
      </c>
      <c r="H11" s="43">
        <f>I11/1.72</f>
        <v>28.850371831800643</v>
      </c>
      <c r="I11" s="57">
        <f>G11/F11</f>
        <v>49.62263955069711</v>
      </c>
      <c r="J11" s="52"/>
      <c r="K11" s="51">
        <f>SUM(I11-I4)</f>
        <v>0.8811449415064132</v>
      </c>
      <c r="L11" s="53">
        <f>SUM(I5-I11)</f>
        <v>3.59736044930289</v>
      </c>
      <c r="M11" s="47"/>
    </row>
    <row r="12" spans="1:13" ht="15">
      <c r="A12" s="10" t="s">
        <v>15</v>
      </c>
      <c r="B12" s="13" t="s">
        <v>16</v>
      </c>
      <c r="C12" s="12" t="s">
        <v>7</v>
      </c>
      <c r="D12" s="6" t="s">
        <v>45</v>
      </c>
      <c r="E12" s="55">
        <f>F12/8.34</f>
        <v>1.1059952038369305</v>
      </c>
      <c r="F12" s="58">
        <v>9.224</v>
      </c>
      <c r="G12" s="6">
        <v>500</v>
      </c>
      <c r="H12" s="43">
        <f>I12/1.72</f>
        <v>31.515359325520887</v>
      </c>
      <c r="I12" s="51">
        <f>G12/F12</f>
        <v>54.20641803989592</v>
      </c>
      <c r="J12" s="52"/>
      <c r="K12" s="51">
        <f>SUM(I12-I4)</f>
        <v>5.464923430705227</v>
      </c>
      <c r="L12" s="53"/>
      <c r="M12" s="59">
        <f>SUM(I12-I5)</f>
        <v>0.9864180398959235</v>
      </c>
    </row>
    <row r="13" spans="1:13" ht="15">
      <c r="A13" s="6"/>
      <c r="B13" s="13"/>
      <c r="C13" s="12"/>
      <c r="D13" s="6"/>
      <c r="E13" s="55"/>
      <c r="F13" s="58"/>
      <c r="G13" s="6"/>
      <c r="H13" s="43"/>
      <c r="I13" s="51"/>
      <c r="J13" s="60"/>
      <c r="K13" s="56"/>
      <c r="L13" s="61"/>
      <c r="M13" s="47"/>
    </row>
    <row r="14" spans="1:13" ht="15.75">
      <c r="A14" s="6"/>
      <c r="B14" s="7" t="s">
        <v>17</v>
      </c>
      <c r="C14" s="12"/>
      <c r="D14" s="6"/>
      <c r="E14" s="55"/>
      <c r="F14" s="58"/>
      <c r="G14" s="6"/>
      <c r="H14" s="43"/>
      <c r="I14" s="51"/>
      <c r="J14" s="60"/>
      <c r="K14" s="56"/>
      <c r="L14" s="61"/>
      <c r="M14" s="47"/>
    </row>
    <row r="15" spans="1:13" ht="18.75">
      <c r="A15" s="6"/>
      <c r="B15" s="9"/>
      <c r="C15" s="12"/>
      <c r="D15" s="6"/>
      <c r="E15" s="55"/>
      <c r="F15" s="58"/>
      <c r="G15" s="6"/>
      <c r="H15" s="43"/>
      <c r="I15" s="51"/>
      <c r="J15" s="60"/>
      <c r="K15" s="56"/>
      <c r="L15" s="61"/>
      <c r="M15" s="47"/>
    </row>
    <row r="16" spans="1:13" ht="15">
      <c r="A16" s="6"/>
      <c r="B16" s="15" t="s">
        <v>17</v>
      </c>
      <c r="C16" s="12"/>
      <c r="D16" s="6"/>
      <c r="E16" s="55"/>
      <c r="F16" s="42"/>
      <c r="G16" s="6"/>
      <c r="H16" s="43"/>
      <c r="I16" s="57"/>
      <c r="J16" s="60"/>
      <c r="K16" s="56"/>
      <c r="L16" s="61"/>
      <c r="M16" s="47"/>
    </row>
    <row r="17" spans="1:13" ht="15">
      <c r="A17" s="10" t="s">
        <v>18</v>
      </c>
      <c r="B17" s="16" t="s">
        <v>19</v>
      </c>
      <c r="C17" s="12" t="s">
        <v>20</v>
      </c>
      <c r="D17" s="6" t="s">
        <v>46</v>
      </c>
      <c r="E17" s="55">
        <v>1.227</v>
      </c>
      <c r="F17" s="42">
        <f>E17*8.34</f>
        <v>10.23318</v>
      </c>
      <c r="G17" s="6">
        <v>500</v>
      </c>
      <c r="H17" s="43">
        <f>I17/1.72</f>
        <v>28.407364516074633</v>
      </c>
      <c r="I17" s="57">
        <f>G17/F17</f>
        <v>48.86066696764837</v>
      </c>
      <c r="J17" s="52"/>
      <c r="K17" s="51">
        <f>SUM(I17-I4)</f>
        <v>0.11917235845767493</v>
      </c>
      <c r="L17" s="62">
        <f>SUM(I5-I17)</f>
        <v>4.359333032351628</v>
      </c>
      <c r="M17" s="47"/>
    </row>
    <row r="18" spans="1:13" ht="15">
      <c r="A18" s="10" t="s">
        <v>21</v>
      </c>
      <c r="B18" s="16" t="s">
        <v>22</v>
      </c>
      <c r="C18" s="12" t="s">
        <v>20</v>
      </c>
      <c r="D18" s="6" t="s">
        <v>46</v>
      </c>
      <c r="E18" s="55">
        <v>1.222</v>
      </c>
      <c r="F18" s="42">
        <f>E18*8.34</f>
        <v>10.19148</v>
      </c>
      <c r="G18" s="6">
        <v>500</v>
      </c>
      <c r="H18" s="43">
        <f>I18/1.72</f>
        <v>28.523597595109308</v>
      </c>
      <c r="I18" s="57">
        <f>G18/F18</f>
        <v>49.06058786358801</v>
      </c>
      <c r="J18" s="52"/>
      <c r="K18" s="51">
        <f>SUM(I18-I4)</f>
        <v>0.3190932543973162</v>
      </c>
      <c r="L18" s="62">
        <f>SUM(I5-I18)</f>
        <v>4.159412136411987</v>
      </c>
      <c r="M18" s="47"/>
    </row>
    <row r="19" spans="1:13" ht="15">
      <c r="A19" s="10" t="s">
        <v>23</v>
      </c>
      <c r="B19" s="16" t="s">
        <v>24</v>
      </c>
      <c r="C19" s="12" t="s">
        <v>20</v>
      </c>
      <c r="D19" s="6" t="s">
        <v>46</v>
      </c>
      <c r="E19" s="55">
        <v>1.255</v>
      </c>
      <c r="F19" s="42">
        <f>E19*8.34</f>
        <v>10.4667</v>
      </c>
      <c r="G19" s="6">
        <v>500</v>
      </c>
      <c r="H19" s="43">
        <f>I19/1.72</f>
        <v>27.77357471013831</v>
      </c>
      <c r="I19" s="57">
        <f>G19/F19</f>
        <v>47.770548501437894</v>
      </c>
      <c r="J19" s="53">
        <f>SUM(I4-I19)</f>
        <v>0.9709461077528019</v>
      </c>
      <c r="K19" s="56"/>
      <c r="L19" s="62">
        <f>SUM(I5-I19)</f>
        <v>5.449451498562105</v>
      </c>
      <c r="M19" s="47"/>
    </row>
    <row r="20" spans="1:13" ht="15">
      <c r="A20" s="11"/>
      <c r="B20" s="17" t="s">
        <v>25</v>
      </c>
      <c r="C20" s="18"/>
      <c r="D20" s="11"/>
      <c r="E20" s="63"/>
      <c r="F20" s="64"/>
      <c r="G20" s="11"/>
      <c r="H20" s="65"/>
      <c r="I20" s="66"/>
      <c r="J20" s="67"/>
      <c r="K20" s="68"/>
      <c r="L20" s="69"/>
      <c r="M20" s="70"/>
    </row>
    <row r="21" spans="1:13" ht="15">
      <c r="A21" s="10" t="s">
        <v>26</v>
      </c>
      <c r="B21" s="16" t="s">
        <v>27</v>
      </c>
      <c r="C21" s="14" t="s">
        <v>20</v>
      </c>
      <c r="D21" s="56" t="s">
        <v>46</v>
      </c>
      <c r="E21" s="14">
        <v>1.226</v>
      </c>
      <c r="F21" s="42">
        <f>E21*8.34</f>
        <v>10.22484</v>
      </c>
      <c r="G21" s="14">
        <v>500</v>
      </c>
      <c r="H21" s="43">
        <f>I21/1.72</f>
        <v>28.430535286479266</v>
      </c>
      <c r="I21" s="57">
        <f>G21/F21</f>
        <v>48.90052069274434</v>
      </c>
      <c r="J21" s="52"/>
      <c r="K21" s="51">
        <f>SUM(I21-I4)</f>
        <v>0.15902608355364123</v>
      </c>
      <c r="L21" s="62">
        <f>SUM(I5-I21)</f>
        <v>4.319479307255662</v>
      </c>
      <c r="M21" s="47"/>
    </row>
    <row r="22" spans="1:13" ht="15.75" thickBot="1">
      <c r="A22" s="10" t="s">
        <v>28</v>
      </c>
      <c r="B22" s="16" t="s">
        <v>29</v>
      </c>
      <c r="C22" s="14" t="s">
        <v>20</v>
      </c>
      <c r="D22" s="56" t="s">
        <v>46</v>
      </c>
      <c r="E22" s="14">
        <v>1.231</v>
      </c>
      <c r="F22" s="42">
        <f>E22*8.34</f>
        <v>10.26654</v>
      </c>
      <c r="G22" s="14">
        <v>500</v>
      </c>
      <c r="H22" s="43">
        <f>I22/1.72</f>
        <v>28.31505788888999</v>
      </c>
      <c r="I22" s="57">
        <f>G22/F22</f>
        <v>48.70189956889078</v>
      </c>
      <c r="J22" s="53">
        <f>SUM(I4-I22)</f>
        <v>0.039595040299914785</v>
      </c>
      <c r="K22" s="71"/>
      <c r="L22" s="62">
        <f>SUM(I5-I22)</f>
        <v>4.518100431109218</v>
      </c>
      <c r="M22" s="72"/>
    </row>
    <row r="23" ht="15.75" thickTop="1"/>
  </sheetData>
  <mergeCells count="2">
    <mergeCell ref="J3:K3"/>
    <mergeCell ref="L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Pecholcs</dc:creator>
  <cp:keywords/>
  <dc:description/>
  <cp:lastModifiedBy>Martins Pecholcs</cp:lastModifiedBy>
  <dcterms:created xsi:type="dcterms:W3CDTF">2019-12-19T20:23:12Z</dcterms:created>
  <dcterms:modified xsi:type="dcterms:W3CDTF">2020-03-04T03:21:51Z</dcterms:modified>
  <cp:category/>
  <cp:version/>
  <cp:contentType/>
  <cp:contentStatus/>
</cp:coreProperties>
</file>